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<sst xmlns="http://schemas.openxmlformats.org/spreadsheetml/2006/main" count="144" uniqueCount="121">
  <si>
    <t xml:space="preserve">№ </t>
  </si>
  <si>
    <t xml:space="preserve"> </t>
  </si>
  <si>
    <t>ECTS</t>
  </si>
  <si>
    <t>Учебен план</t>
  </si>
  <si>
    <t>Бизнес информационни системи</t>
  </si>
  <si>
    <t>ВИСШЕ УЧИЛИЩЕ по МЕНИДЖМЪНТ</t>
  </si>
  <si>
    <t>COM106</t>
  </si>
  <si>
    <t>COM103</t>
  </si>
  <si>
    <t>COM119</t>
  </si>
  <si>
    <t>COM107</t>
  </si>
  <si>
    <t>LAN101</t>
  </si>
  <si>
    <t>COM104</t>
  </si>
  <si>
    <t>COM108</t>
  </si>
  <si>
    <t>COM105</t>
  </si>
  <si>
    <t>COM117</t>
  </si>
  <si>
    <t>INT1</t>
  </si>
  <si>
    <t>COM203</t>
  </si>
  <si>
    <t>COM204</t>
  </si>
  <si>
    <t>COM205</t>
  </si>
  <si>
    <t>COM206</t>
  </si>
  <si>
    <t>COM207</t>
  </si>
  <si>
    <t>LAN201</t>
  </si>
  <si>
    <t>COM208</t>
  </si>
  <si>
    <t>COM209</t>
  </si>
  <si>
    <t>COM226</t>
  </si>
  <si>
    <t>COM227</t>
  </si>
  <si>
    <t>COM228</t>
  </si>
  <si>
    <t>INT2</t>
  </si>
  <si>
    <t>COM305</t>
  </si>
  <si>
    <t>COM304</t>
  </si>
  <si>
    <t>COM306</t>
  </si>
  <si>
    <t>COM307</t>
  </si>
  <si>
    <t>COM308</t>
  </si>
  <si>
    <t>COM309</t>
  </si>
  <si>
    <t>COM310</t>
  </si>
  <si>
    <t>COM323</t>
  </si>
  <si>
    <t>COM303</t>
  </si>
  <si>
    <t>LAN301</t>
  </si>
  <si>
    <t>SE_DIP</t>
  </si>
  <si>
    <t>Code</t>
  </si>
  <si>
    <t>Module / Subject</t>
  </si>
  <si>
    <t>Contact hours</t>
  </si>
  <si>
    <t>Student centred learning</t>
  </si>
  <si>
    <t>Total hours of study</t>
  </si>
  <si>
    <t>Lectures</t>
  </si>
  <si>
    <t>Seminars, PBL / CBL</t>
  </si>
  <si>
    <t>Consultations</t>
  </si>
  <si>
    <t>Practice</t>
  </si>
  <si>
    <t>Total</t>
  </si>
  <si>
    <t>Year One</t>
  </si>
  <si>
    <t>First semester</t>
  </si>
  <si>
    <t>Compulsory modules</t>
  </si>
  <si>
    <t>Module: Foreign languages I</t>
  </si>
  <si>
    <t>Second semester</t>
  </si>
  <si>
    <t>Module: Foreign languages II</t>
  </si>
  <si>
    <t>Summer internship І</t>
  </si>
  <si>
    <t>Year Two</t>
  </si>
  <si>
    <t>Third semester</t>
  </si>
  <si>
    <t>Module: Foreign languages III</t>
  </si>
  <si>
    <t>Fourth semester</t>
  </si>
  <si>
    <t>Summer internship ІІ</t>
  </si>
  <si>
    <t>Third year</t>
  </si>
  <si>
    <t>Fifth semester</t>
  </si>
  <si>
    <t>Sixth semester</t>
  </si>
  <si>
    <t>Total for the three years of study</t>
  </si>
  <si>
    <t>Software Engineering Dissertation Project</t>
  </si>
  <si>
    <t>Elective Specialising Modules (one out of six)</t>
  </si>
  <si>
    <t>Mathematics for Computing</t>
  </si>
  <si>
    <t>Legal &amp; Ethical Issues in Computing</t>
  </si>
  <si>
    <t>Data Structures and Algorithms</t>
  </si>
  <si>
    <t>Development of configurable software system</t>
  </si>
  <si>
    <t>Development of specialized software system</t>
  </si>
  <si>
    <t xml:space="preserve">* Students select 1 out of 2 options: </t>
  </si>
  <si>
    <t xml:space="preserve">Principles of Programming </t>
  </si>
  <si>
    <t>English</t>
  </si>
  <si>
    <t>Module: Mathematics and Ethics</t>
  </si>
  <si>
    <t>Module: Diploma project*</t>
  </si>
  <si>
    <t>Module: Algorithms and Programming</t>
  </si>
  <si>
    <t>Module: Web и JavaScript Programming</t>
  </si>
  <si>
    <t>Web Programming</t>
  </si>
  <si>
    <t>Client-side scripting</t>
  </si>
  <si>
    <t>Developing Quality Software &amp; Systems I</t>
  </si>
  <si>
    <t xml:space="preserve">Computer System Internals </t>
  </si>
  <si>
    <t>Module: Software Design and Databases</t>
  </si>
  <si>
    <t>Software Design</t>
  </si>
  <si>
    <t>Data &amp; Knowledge Management</t>
  </si>
  <si>
    <t>Developing Quality Software &amp; Systems II</t>
  </si>
  <si>
    <t>Specifications and Requirements</t>
  </si>
  <si>
    <t>Software Quality Engineering</t>
  </si>
  <si>
    <t>Module: Operating Systems and Software Development</t>
  </si>
  <si>
    <t>Module: Developing Software, Specifications and Software Engineering</t>
  </si>
  <si>
    <t>Networks &amp; Communications</t>
  </si>
  <si>
    <t>Module: Networks &amp; Communications</t>
  </si>
  <si>
    <t>Software engineering processes</t>
  </si>
  <si>
    <t>Software engineering models</t>
  </si>
  <si>
    <t>Software metrics - tools and methodologies</t>
  </si>
  <si>
    <t>Module: Software engineering processes and models</t>
  </si>
  <si>
    <t>Module: Mobile Technologies</t>
  </si>
  <si>
    <t>Mobile Technologies</t>
  </si>
  <si>
    <t>Module: Advanced Programming</t>
  </si>
  <si>
    <t>Advanced Programming</t>
  </si>
  <si>
    <t>Parallel &amp; Distributed Systems</t>
  </si>
  <si>
    <t>Module: Computational Intelligence</t>
  </si>
  <si>
    <t>Computational Intelligence</t>
  </si>
  <si>
    <t>Module: Computer Graphics</t>
  </si>
  <si>
    <t>Computer Graphics</t>
  </si>
  <si>
    <t>Module: Cyber Security</t>
  </si>
  <si>
    <t>Cyber Security</t>
  </si>
  <si>
    <t>Module: Advanced Multimedia</t>
  </si>
  <si>
    <t>Advanced Multimedia</t>
  </si>
  <si>
    <t>Module: Analytics &amp; Business Intelligence</t>
  </si>
  <si>
    <t>Analytics &amp; Business Intelligence</t>
  </si>
  <si>
    <t>Module: Teaching of Computing</t>
  </si>
  <si>
    <t>Teaching of Computing</t>
  </si>
  <si>
    <t>Module: Professional &amp; Ethical Issues in IT</t>
  </si>
  <si>
    <t>Professional &amp; Ethical Issues in IT</t>
  </si>
  <si>
    <t>Module:  Diploma seminar</t>
  </si>
  <si>
    <t>Diploma seminar</t>
  </si>
  <si>
    <t>VARNA UNIVERSITY OF MANAGEMENT</t>
  </si>
  <si>
    <t>STUDY CURRICULUM</t>
  </si>
  <si>
    <t>BSc (Hons) Software Engineering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</si>
</sst>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2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sz val="10"/>
      <color rgb="FF222222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wrapText="1"/>
    </xf>
    <xf numFmtId="1" fontId="0" fillId="0" borderId="10" xfId="0" applyNumberFormat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2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188" fontId="1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1" fillId="0" borderId="11" xfId="0" applyNumberFormat="1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1" fontId="3" fillId="0" borderId="1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1" fillId="34" borderId="18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1" fontId="0" fillId="0" borderId="19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35" borderId="21" xfId="0" applyFont="1" applyFill="1" applyBorder="1" applyAlignment="1">
      <alignment/>
    </xf>
    <xf numFmtId="1" fontId="1" fillId="33" borderId="22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3" xfId="0" applyFont="1" applyBorder="1" applyAlignment="1">
      <alignment/>
    </xf>
    <xf numFmtId="1" fontId="2" fillId="0" borderId="2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1" fillId="34" borderId="2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1" fontId="0" fillId="0" borderId="11" xfId="0" applyNumberFormat="1" applyFont="1" applyFill="1" applyBorder="1" applyAlignment="1">
      <alignment wrapText="1"/>
    </xf>
    <xf numFmtId="0" fontId="2" fillId="36" borderId="11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 wrapText="1"/>
    </xf>
    <xf numFmtId="0" fontId="0" fillId="36" borderId="11" xfId="0" applyFill="1" applyBorder="1" applyAlignment="1">
      <alignment wrapText="1"/>
    </xf>
    <xf numFmtId="0" fontId="0" fillId="36" borderId="0" xfId="0" applyFont="1" applyFill="1" applyAlignment="1">
      <alignment wrapText="1"/>
    </xf>
    <xf numFmtId="0" fontId="2" fillId="36" borderId="11" xfId="0" applyFont="1" applyFill="1" applyBorder="1" applyAlignment="1">
      <alignment wrapText="1"/>
    </xf>
    <xf numFmtId="0" fontId="0" fillId="36" borderId="11" xfId="0" applyFont="1" applyFill="1" applyBorder="1" applyAlignment="1">
      <alignment horizontal="left" wrapText="1"/>
    </xf>
    <xf numFmtId="0" fontId="2" fillId="36" borderId="11" xfId="0" applyFont="1" applyFill="1" applyBorder="1" applyAlignment="1">
      <alignment horizontal="left" wrapText="1"/>
    </xf>
    <xf numFmtId="0" fontId="0" fillId="36" borderId="11" xfId="0" applyFont="1" applyFill="1" applyBorder="1" applyAlignment="1">
      <alignment wrapText="1"/>
    </xf>
    <xf numFmtId="1" fontId="1" fillId="33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3" xfId="0" applyNumberFormat="1" applyFont="1" applyFill="1" applyBorder="1" applyAlignment="1">
      <alignment/>
    </xf>
    <xf numFmtId="1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left"/>
    </xf>
    <xf numFmtId="0" fontId="46" fillId="0" borderId="11" xfId="0" applyFont="1" applyBorder="1" applyAlignment="1">
      <alignment/>
    </xf>
    <xf numFmtId="0" fontId="0" fillId="0" borderId="0" xfId="0" applyFont="1" applyFill="1" applyAlignment="1">
      <alignment/>
    </xf>
    <xf numFmtId="188" fontId="0" fillId="0" borderId="11" xfId="0" applyNumberFormat="1" applyFont="1" applyFill="1" applyBorder="1" applyAlignment="1">
      <alignment horizontal="left"/>
    </xf>
    <xf numFmtId="0" fontId="25" fillId="0" borderId="0" xfId="0" applyFont="1" applyBorder="1" applyAlignment="1">
      <alignment wrapText="1"/>
    </xf>
    <xf numFmtId="0" fontId="1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7" fillId="0" borderId="0" xfId="0" applyFont="1" applyAlignment="1">
      <alignment/>
    </xf>
    <xf numFmtId="0" fontId="48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1" fontId="0" fillId="36" borderId="11" xfId="0" applyNumberFormat="1" applyFont="1" applyFill="1" applyBorder="1" applyAlignment="1">
      <alignment wrapText="1"/>
    </xf>
    <xf numFmtId="0" fontId="48" fillId="0" borderId="11" xfId="0" applyFont="1" applyBorder="1" applyAlignment="1">
      <alignment/>
    </xf>
    <xf numFmtId="0" fontId="1" fillId="38" borderId="27" xfId="0" applyFont="1" applyFill="1" applyBorder="1" applyAlignment="1">
      <alignment horizontal="center"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1" fillId="39" borderId="37" xfId="0" applyFont="1" applyFill="1" applyBorder="1" applyAlignment="1">
      <alignment horizontal="center"/>
    </xf>
    <xf numFmtId="0" fontId="0" fillId="39" borderId="38" xfId="0" applyFill="1" applyBorder="1" applyAlignment="1">
      <alignment/>
    </xf>
    <xf numFmtId="0" fontId="0" fillId="39" borderId="39" xfId="0" applyFill="1" applyBorder="1" applyAlignment="1">
      <alignment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2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1" fillId="39" borderId="42" xfId="0" applyFont="1" applyFill="1" applyBorder="1" applyAlignment="1">
      <alignment horizontal="center"/>
    </xf>
    <xf numFmtId="0" fontId="1" fillId="39" borderId="26" xfId="0" applyFont="1" applyFill="1" applyBorder="1" applyAlignment="1">
      <alignment horizontal="center"/>
    </xf>
    <xf numFmtId="0" fontId="1" fillId="37" borderId="43" xfId="0" applyFont="1" applyFill="1" applyBorder="1" applyAlignment="1">
      <alignment horizontal="center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1" fillId="37" borderId="45" xfId="0" applyFont="1" applyFill="1" applyBorder="1" applyAlignment="1">
      <alignment horizontal="center" vertical="center" wrapText="1"/>
    </xf>
    <xf numFmtId="0" fontId="1" fillId="37" borderId="46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2" fontId="1" fillId="37" borderId="49" xfId="0" applyNumberFormat="1" applyFont="1" applyFill="1" applyBorder="1" applyAlignment="1">
      <alignment horizontal="center" vertical="center" wrapText="1"/>
    </xf>
    <xf numFmtId="2" fontId="1" fillId="37" borderId="5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5"/>
  <sheetViews>
    <sheetView tabSelected="1" zoomScalePageLayoutView="0" workbookViewId="0" topLeftCell="A6">
      <selection activeCell="L81" sqref="L81"/>
    </sheetView>
  </sheetViews>
  <sheetFormatPr defaultColWidth="9.140625" defaultRowHeight="12.75"/>
  <cols>
    <col min="1" max="1" width="2.7109375" style="0" customWidth="1"/>
    <col min="2" max="2" width="9.28125" style="0" customWidth="1"/>
    <col min="3" max="3" width="40.421875" style="1" customWidth="1"/>
    <col min="4" max="4" width="8.57421875" style="0" customWidth="1"/>
    <col min="5" max="5" width="10.28125" style="0" customWidth="1"/>
    <col min="6" max="6" width="13.28125" style="0" customWidth="1"/>
    <col min="7" max="7" width="9.7109375" style="0" customWidth="1"/>
    <col min="8" max="8" width="8.00390625" style="9" customWidth="1"/>
    <col min="9" max="9" width="9.28125" style="9" customWidth="1"/>
    <col min="10" max="10" width="8.00390625" style="9" customWidth="1"/>
    <col min="11" max="11" width="7.7109375" style="42" customWidth="1"/>
  </cols>
  <sheetData>
    <row r="1" ht="13.5" hidden="1" thickBot="1"/>
    <row r="2" spans="1:11" ht="13.5" hidden="1" thickBot="1">
      <c r="A2" s="102" t="s">
        <v>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3.5" hidden="1" thickBot="1">
      <c r="A3" s="102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9" customHeight="1" hidden="1">
      <c r="A4" s="102" t="s">
        <v>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ht="13.5" hidden="1" thickBot="1">
      <c r="E5" t="s">
        <v>1</v>
      </c>
    </row>
    <row r="6" spans="1:11" ht="12.75">
      <c r="A6" s="102" t="s">
        <v>118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2.75">
      <c r="A7" s="102" t="s">
        <v>119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2.75">
      <c r="A8" s="102" t="s">
        <v>120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ht="13.5" thickBot="1"/>
    <row r="10" spans="1:11" s="82" customFormat="1" ht="12.75" customHeight="1">
      <c r="A10" s="123" t="s">
        <v>0</v>
      </c>
      <c r="B10" s="125" t="s">
        <v>39</v>
      </c>
      <c r="C10" s="125" t="s">
        <v>40</v>
      </c>
      <c r="D10" s="127" t="s">
        <v>41</v>
      </c>
      <c r="E10" s="128"/>
      <c r="F10" s="128"/>
      <c r="G10" s="128"/>
      <c r="H10" s="129"/>
      <c r="I10" s="125" t="s">
        <v>42</v>
      </c>
      <c r="J10" s="125" t="s">
        <v>43</v>
      </c>
      <c r="K10" s="130" t="s">
        <v>2</v>
      </c>
    </row>
    <row r="11" spans="1:11" s="82" customFormat="1" ht="51" customHeight="1" thickBot="1">
      <c r="A11" s="124"/>
      <c r="B11" s="126"/>
      <c r="C11" s="126"/>
      <c r="D11" s="81" t="s">
        <v>44</v>
      </c>
      <c r="E11" s="81" t="s">
        <v>45</v>
      </c>
      <c r="F11" s="81" t="s">
        <v>46</v>
      </c>
      <c r="G11" s="81" t="s">
        <v>47</v>
      </c>
      <c r="H11" s="81" t="s">
        <v>48</v>
      </c>
      <c r="I11" s="126"/>
      <c r="J11" s="126"/>
      <c r="K11" s="131"/>
    </row>
    <row r="12" spans="1:11" ht="13.5" thickBot="1">
      <c r="A12" s="31">
        <v>1</v>
      </c>
      <c r="B12" s="32">
        <f>A12+1</f>
        <v>2</v>
      </c>
      <c r="C12" s="33">
        <f>B12+1</f>
        <v>3</v>
      </c>
      <c r="D12" s="32">
        <f>C12+1</f>
        <v>4</v>
      </c>
      <c r="E12" s="32">
        <f>D12+1</f>
        <v>5</v>
      </c>
      <c r="F12" s="32">
        <v>6</v>
      </c>
      <c r="G12" s="32">
        <f>F12+1</f>
        <v>7</v>
      </c>
      <c r="H12" s="34">
        <f>G12+1</f>
        <v>8</v>
      </c>
      <c r="I12" s="35">
        <v>9</v>
      </c>
      <c r="J12" s="35">
        <v>10</v>
      </c>
      <c r="K12" s="43">
        <v>11</v>
      </c>
    </row>
    <row r="13" spans="1:11" ht="13.5" thickBot="1">
      <c r="A13" s="117" t="s">
        <v>49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ht="13.5" thickBot="1">
      <c r="A14" s="120" t="s">
        <v>50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2"/>
    </row>
    <row r="15" spans="1:11" ht="12.75">
      <c r="A15" s="114" t="s">
        <v>51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</row>
    <row r="16" spans="1:11" ht="12.75">
      <c r="A16" s="2"/>
      <c r="B16" s="12"/>
      <c r="C16" s="4" t="s">
        <v>75</v>
      </c>
      <c r="D16" s="3">
        <f>SUM(D17:D18)</f>
        <v>30</v>
      </c>
      <c r="E16" s="3">
        <f aca="true" t="shared" si="0" ref="E16:K16">SUM(E17:E18)</f>
        <v>45</v>
      </c>
      <c r="F16" s="3">
        <f t="shared" si="0"/>
        <v>30</v>
      </c>
      <c r="G16" s="3">
        <f t="shared" si="0"/>
        <v>0</v>
      </c>
      <c r="H16" s="3">
        <f t="shared" si="0"/>
        <v>105</v>
      </c>
      <c r="I16" s="3">
        <f t="shared" si="0"/>
        <v>175</v>
      </c>
      <c r="J16" s="3">
        <f t="shared" si="0"/>
        <v>280</v>
      </c>
      <c r="K16" s="44">
        <f t="shared" si="0"/>
        <v>10</v>
      </c>
    </row>
    <row r="17" spans="1:11" ht="12.75">
      <c r="A17" s="17"/>
      <c r="B17" s="76" t="s">
        <v>6</v>
      </c>
      <c r="C17" s="70" t="s">
        <v>68</v>
      </c>
      <c r="D17" s="19">
        <v>15</v>
      </c>
      <c r="E17" s="19">
        <v>15</v>
      </c>
      <c r="F17" s="19">
        <v>15</v>
      </c>
      <c r="G17" s="19"/>
      <c r="H17" s="26">
        <f>SUM(D17:G17)</f>
        <v>45</v>
      </c>
      <c r="I17" s="27">
        <v>55</v>
      </c>
      <c r="J17" s="28">
        <f>H17+I17</f>
        <v>100</v>
      </c>
      <c r="K17" s="45">
        <v>4</v>
      </c>
    </row>
    <row r="18" spans="1:13" ht="12.75">
      <c r="A18" s="17"/>
      <c r="B18" s="76" t="s">
        <v>7</v>
      </c>
      <c r="C18" s="66" t="s">
        <v>67</v>
      </c>
      <c r="D18" s="19">
        <v>15</v>
      </c>
      <c r="E18" s="19">
        <v>30</v>
      </c>
      <c r="F18" s="19">
        <v>15</v>
      </c>
      <c r="G18" s="19"/>
      <c r="H18" s="26">
        <f>SUM(D18:G18)</f>
        <v>60</v>
      </c>
      <c r="I18" s="27">
        <v>120</v>
      </c>
      <c r="J18" s="28">
        <f>H18+I18</f>
        <v>180</v>
      </c>
      <c r="K18" s="45">
        <v>6</v>
      </c>
      <c r="M18" s="75" t="s">
        <v>1</v>
      </c>
    </row>
    <row r="19" spans="1:11" ht="24" customHeight="1">
      <c r="A19" s="17"/>
      <c r="B19" s="18"/>
      <c r="C19" s="67" t="s">
        <v>77</v>
      </c>
      <c r="D19" s="7">
        <f>SUM(D20:D21)</f>
        <v>45</v>
      </c>
      <c r="E19" s="7">
        <f aca="true" t="shared" si="1" ref="E19:K19">SUM(E20:E21)</f>
        <v>60</v>
      </c>
      <c r="F19" s="7">
        <f t="shared" si="1"/>
        <v>30</v>
      </c>
      <c r="G19" s="7">
        <f t="shared" si="1"/>
        <v>0</v>
      </c>
      <c r="H19" s="7">
        <f>SUM(H20:H21)</f>
        <v>135</v>
      </c>
      <c r="I19" s="7">
        <f t="shared" si="1"/>
        <v>215</v>
      </c>
      <c r="J19" s="7">
        <f t="shared" si="1"/>
        <v>350</v>
      </c>
      <c r="K19" s="46">
        <f t="shared" si="1"/>
        <v>14</v>
      </c>
    </row>
    <row r="20" spans="1:11" ht="12.75">
      <c r="A20" s="17"/>
      <c r="B20" s="72" t="s">
        <v>8</v>
      </c>
      <c r="C20" s="70" t="s">
        <v>69</v>
      </c>
      <c r="D20" s="19">
        <v>30</v>
      </c>
      <c r="E20" s="19">
        <v>30</v>
      </c>
      <c r="F20" s="19">
        <v>15</v>
      </c>
      <c r="G20" s="19"/>
      <c r="H20" s="26">
        <f>SUM(D20:G20)</f>
        <v>75</v>
      </c>
      <c r="I20" s="27">
        <v>125</v>
      </c>
      <c r="J20" s="28">
        <f>H20+I20</f>
        <v>200</v>
      </c>
      <c r="K20" s="45">
        <v>8</v>
      </c>
    </row>
    <row r="21" spans="1:11" ht="12.75">
      <c r="A21" s="17"/>
      <c r="B21" s="76" t="s">
        <v>9</v>
      </c>
      <c r="C21" s="68" t="s">
        <v>73</v>
      </c>
      <c r="D21" s="7">
        <v>15</v>
      </c>
      <c r="E21" s="30">
        <v>30</v>
      </c>
      <c r="F21" s="30">
        <v>15</v>
      </c>
      <c r="G21" s="30"/>
      <c r="H21" s="26">
        <f>SUM(D21:G21)</f>
        <v>60</v>
      </c>
      <c r="I21" s="30">
        <v>90</v>
      </c>
      <c r="J21" s="28">
        <f>H21+I21</f>
        <v>150</v>
      </c>
      <c r="K21" s="45">
        <v>6</v>
      </c>
    </row>
    <row r="22" spans="1:11" ht="12.75">
      <c r="A22" s="17"/>
      <c r="B22" s="20"/>
      <c r="C22" s="69" t="s">
        <v>52</v>
      </c>
      <c r="D22" s="7">
        <f aca="true" t="shared" si="2" ref="D22:K22">SUM(D23:D23)</f>
        <v>0</v>
      </c>
      <c r="E22" s="7">
        <f t="shared" si="2"/>
        <v>90</v>
      </c>
      <c r="F22" s="7">
        <f t="shared" si="2"/>
        <v>0</v>
      </c>
      <c r="G22" s="7">
        <f t="shared" si="2"/>
        <v>0</v>
      </c>
      <c r="H22" s="7">
        <f t="shared" si="2"/>
        <v>90</v>
      </c>
      <c r="I22" s="7">
        <f t="shared" si="2"/>
        <v>90</v>
      </c>
      <c r="J22" s="7">
        <f t="shared" si="2"/>
        <v>180</v>
      </c>
      <c r="K22" s="46">
        <f t="shared" si="2"/>
        <v>6</v>
      </c>
    </row>
    <row r="23" spans="1:11" ht="12.75">
      <c r="A23" s="17"/>
      <c r="B23" s="90" t="s">
        <v>10</v>
      </c>
      <c r="C23" s="65" t="s">
        <v>74</v>
      </c>
      <c r="D23" s="19"/>
      <c r="E23" s="19">
        <v>90</v>
      </c>
      <c r="F23" s="19"/>
      <c r="G23" s="19"/>
      <c r="H23" s="26">
        <f>SUM(D23:G23)</f>
        <v>90</v>
      </c>
      <c r="I23" s="27">
        <v>90</v>
      </c>
      <c r="J23" s="28">
        <f>H23+I23</f>
        <v>180</v>
      </c>
      <c r="K23" s="45">
        <v>6</v>
      </c>
    </row>
    <row r="24" spans="1:11" ht="13.5" thickBot="1">
      <c r="A24" s="94" t="s">
        <v>48</v>
      </c>
      <c r="B24" s="95"/>
      <c r="C24" s="96"/>
      <c r="D24" s="13">
        <f>SUM(D16,D19,D22)</f>
        <v>75</v>
      </c>
      <c r="E24" s="13">
        <f aca="true" t="shared" si="3" ref="E24:K24">SUM(E16,E19,E22)</f>
        <v>195</v>
      </c>
      <c r="F24" s="13">
        <f t="shared" si="3"/>
        <v>60</v>
      </c>
      <c r="G24" s="13">
        <f t="shared" si="3"/>
        <v>0</v>
      </c>
      <c r="H24" s="13">
        <f>SUM(H16,H19,H22)</f>
        <v>330</v>
      </c>
      <c r="I24" s="13">
        <f>SUM(I16,I19,I22)</f>
        <v>480</v>
      </c>
      <c r="J24" s="47">
        <f>H24+I24</f>
        <v>810</v>
      </c>
      <c r="K24" s="48">
        <f t="shared" si="3"/>
        <v>30</v>
      </c>
    </row>
    <row r="25" spans="1:11" ht="12.75">
      <c r="A25" s="103" t="s">
        <v>53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ht="12.75">
      <c r="A26" s="111" t="s">
        <v>51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3"/>
    </row>
    <row r="27" spans="1:11" ht="12.75">
      <c r="A27" s="17"/>
      <c r="B27" s="20"/>
      <c r="C27" s="15" t="s">
        <v>78</v>
      </c>
      <c r="D27" s="7">
        <f aca="true" t="shared" si="4" ref="D27:K27">SUM(D28:D29)</f>
        <v>60</v>
      </c>
      <c r="E27" s="7">
        <f t="shared" si="4"/>
        <v>60</v>
      </c>
      <c r="F27" s="7">
        <f t="shared" si="4"/>
        <v>45</v>
      </c>
      <c r="G27" s="7">
        <f t="shared" si="4"/>
        <v>0</v>
      </c>
      <c r="H27" s="7">
        <f t="shared" si="4"/>
        <v>165</v>
      </c>
      <c r="I27" s="7">
        <f t="shared" si="4"/>
        <v>235</v>
      </c>
      <c r="J27" s="7">
        <f t="shared" si="4"/>
        <v>400</v>
      </c>
      <c r="K27" s="46">
        <f t="shared" si="4"/>
        <v>16</v>
      </c>
    </row>
    <row r="28" spans="1:11" s="9" customFormat="1" ht="13.5" thickBot="1">
      <c r="A28" s="17"/>
      <c r="B28" s="72" t="s">
        <v>11</v>
      </c>
      <c r="C28" s="87" t="s">
        <v>79</v>
      </c>
      <c r="D28" s="19">
        <v>30</v>
      </c>
      <c r="E28" s="19">
        <v>30</v>
      </c>
      <c r="F28" s="19">
        <v>15</v>
      </c>
      <c r="G28" s="19"/>
      <c r="H28" s="30">
        <f>SUM(D28:G28)</f>
        <v>75</v>
      </c>
      <c r="I28" s="27">
        <v>125</v>
      </c>
      <c r="J28" s="27">
        <f>H28+I28</f>
        <v>200</v>
      </c>
      <c r="K28" s="45">
        <v>8</v>
      </c>
    </row>
    <row r="29" spans="1:12" s="9" customFormat="1" ht="13.5" thickBot="1">
      <c r="A29" s="17"/>
      <c r="B29" s="76" t="s">
        <v>12</v>
      </c>
      <c r="C29" s="88" t="s">
        <v>80</v>
      </c>
      <c r="D29" s="30">
        <v>30</v>
      </c>
      <c r="E29" s="30">
        <v>30</v>
      </c>
      <c r="F29" s="30">
        <v>30</v>
      </c>
      <c r="G29" s="30"/>
      <c r="H29" s="30">
        <f>SUM(D29:G29)</f>
        <v>90</v>
      </c>
      <c r="I29" s="30">
        <v>110</v>
      </c>
      <c r="J29" s="27">
        <f>H29+I29</f>
        <v>200</v>
      </c>
      <c r="K29" s="45">
        <v>8</v>
      </c>
      <c r="L29" s="78" t="s">
        <v>1</v>
      </c>
    </row>
    <row r="30" spans="1:11" s="9" customFormat="1" ht="25.5">
      <c r="A30" s="17"/>
      <c r="B30" s="20"/>
      <c r="C30" s="63" t="s">
        <v>89</v>
      </c>
      <c r="D30" s="7">
        <f aca="true" t="shared" si="5" ref="D30:K30">SUM(D31:D32)</f>
        <v>60</v>
      </c>
      <c r="E30" s="7">
        <f t="shared" si="5"/>
        <v>30</v>
      </c>
      <c r="F30" s="7">
        <f t="shared" si="5"/>
        <v>60</v>
      </c>
      <c r="G30" s="7">
        <f t="shared" si="5"/>
        <v>0</v>
      </c>
      <c r="H30" s="7">
        <f t="shared" si="5"/>
        <v>150</v>
      </c>
      <c r="I30" s="7">
        <f t="shared" si="5"/>
        <v>200</v>
      </c>
      <c r="J30" s="7">
        <f t="shared" si="5"/>
        <v>350</v>
      </c>
      <c r="K30" s="49">
        <f t="shared" si="5"/>
        <v>14</v>
      </c>
    </row>
    <row r="31" spans="1:11" s="9" customFormat="1" ht="12.75">
      <c r="A31" s="17"/>
      <c r="B31" s="19" t="s">
        <v>13</v>
      </c>
      <c r="C31" s="60" t="s">
        <v>81</v>
      </c>
      <c r="D31" s="19">
        <v>30</v>
      </c>
      <c r="E31" s="19">
        <v>30</v>
      </c>
      <c r="F31" s="19">
        <v>30</v>
      </c>
      <c r="G31" s="19"/>
      <c r="H31" s="30">
        <f>SUM(D31:G31)</f>
        <v>90</v>
      </c>
      <c r="I31" s="27">
        <v>110</v>
      </c>
      <c r="J31" s="27">
        <f>H31+I31</f>
        <v>200</v>
      </c>
      <c r="K31" s="45">
        <v>8</v>
      </c>
    </row>
    <row r="32" spans="1:11" s="9" customFormat="1" ht="12.75">
      <c r="A32" s="17"/>
      <c r="B32" s="79" t="s">
        <v>14</v>
      </c>
      <c r="C32" s="60" t="s">
        <v>82</v>
      </c>
      <c r="D32" s="19">
        <v>30</v>
      </c>
      <c r="E32" s="19">
        <v>0</v>
      </c>
      <c r="F32" s="19">
        <v>30</v>
      </c>
      <c r="G32" s="19"/>
      <c r="H32" s="30">
        <f>SUM(D32:G32)</f>
        <v>60</v>
      </c>
      <c r="I32" s="27">
        <v>90</v>
      </c>
      <c r="J32" s="27">
        <f>H32+I32</f>
        <v>150</v>
      </c>
      <c r="K32" s="45">
        <v>6</v>
      </c>
    </row>
    <row r="33" spans="1:16" ht="13.5" thickBot="1">
      <c r="A33" s="94" t="s">
        <v>48</v>
      </c>
      <c r="B33" s="95"/>
      <c r="C33" s="96"/>
      <c r="D33" s="50">
        <f>SUM(D27,D30,)</f>
        <v>120</v>
      </c>
      <c r="E33" s="50">
        <f>SUM(E27,E30)</f>
        <v>90</v>
      </c>
      <c r="F33" s="50">
        <f>SUM(F27,F30)</f>
        <v>105</v>
      </c>
      <c r="G33" s="50">
        <f>SUM(G27,G32)</f>
        <v>0</v>
      </c>
      <c r="H33" s="50">
        <f>SUM(H27,H30)</f>
        <v>315</v>
      </c>
      <c r="I33" s="50">
        <f>SUM(I27,I30)</f>
        <v>435</v>
      </c>
      <c r="J33" s="50">
        <f>SUM(J27,J30)</f>
        <v>750</v>
      </c>
      <c r="K33" s="48">
        <f>SUM(K27,K30)</f>
        <v>30</v>
      </c>
      <c r="P33" s="75" t="s">
        <v>1</v>
      </c>
    </row>
    <row r="34" spans="1:11" ht="12.75">
      <c r="A34" s="103" t="s">
        <v>55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</row>
    <row r="35" spans="1:11" ht="12.75">
      <c r="A35" s="17"/>
      <c r="B35" s="20"/>
      <c r="C35" s="15" t="s">
        <v>55</v>
      </c>
      <c r="D35" s="7">
        <f>SUM(D36)</f>
        <v>0</v>
      </c>
      <c r="E35" s="7">
        <f aca="true" t="shared" si="6" ref="E35:K35">SUM(E36)</f>
        <v>0</v>
      </c>
      <c r="F35" s="7">
        <f t="shared" si="6"/>
        <v>0</v>
      </c>
      <c r="G35" s="7">
        <f t="shared" si="6"/>
        <v>30</v>
      </c>
      <c r="H35" s="7">
        <f t="shared" si="6"/>
        <v>30</v>
      </c>
      <c r="I35" s="7">
        <f t="shared" si="6"/>
        <v>150</v>
      </c>
      <c r="J35" s="7">
        <f t="shared" si="6"/>
        <v>180</v>
      </c>
      <c r="K35" s="53">
        <f t="shared" si="6"/>
        <v>6</v>
      </c>
    </row>
    <row r="36" spans="1:11" ht="12.75">
      <c r="A36" s="17"/>
      <c r="B36" s="90" t="s">
        <v>15</v>
      </c>
      <c r="C36" s="16" t="s">
        <v>55</v>
      </c>
      <c r="D36" s="19"/>
      <c r="E36" s="19"/>
      <c r="F36" s="19"/>
      <c r="G36" s="30">
        <v>30</v>
      </c>
      <c r="H36" s="30">
        <f>SUM(D36:G36)</f>
        <v>30</v>
      </c>
      <c r="I36" s="30">
        <v>150</v>
      </c>
      <c r="J36" s="28">
        <f>H36+I36</f>
        <v>180</v>
      </c>
      <c r="K36" s="45">
        <v>6</v>
      </c>
    </row>
    <row r="37" spans="1:11" ht="13.5" thickBot="1">
      <c r="A37" s="94" t="s">
        <v>48</v>
      </c>
      <c r="B37" s="95"/>
      <c r="C37" s="96"/>
      <c r="D37" s="51">
        <f>SUM(D35,D36)</f>
        <v>0</v>
      </c>
      <c r="E37" s="51">
        <f aca="true" t="shared" si="7" ref="E37:J37">E35</f>
        <v>0</v>
      </c>
      <c r="F37" s="51">
        <f t="shared" si="7"/>
        <v>0</v>
      </c>
      <c r="G37" s="51">
        <f t="shared" si="7"/>
        <v>30</v>
      </c>
      <c r="H37" s="51">
        <f t="shared" si="7"/>
        <v>30</v>
      </c>
      <c r="I37" s="51">
        <f t="shared" si="7"/>
        <v>150</v>
      </c>
      <c r="J37" s="51">
        <f t="shared" si="7"/>
        <v>180</v>
      </c>
      <c r="K37" s="48">
        <f>K35</f>
        <v>6</v>
      </c>
    </row>
    <row r="38" spans="1:11" s="9" customFormat="1" ht="13.5" thickBot="1">
      <c r="A38" s="91" t="s">
        <v>56</v>
      </c>
      <c r="B38" s="92"/>
      <c r="C38" s="92"/>
      <c r="D38" s="92"/>
      <c r="E38" s="92"/>
      <c r="F38" s="92"/>
      <c r="G38" s="92"/>
      <c r="H38" s="92"/>
      <c r="I38" s="92"/>
      <c r="J38" s="92"/>
      <c r="K38" s="93"/>
    </row>
    <row r="39" spans="1:11" ht="12.75">
      <c r="A39" s="103" t="s">
        <v>57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1" ht="12.75">
      <c r="A40" s="111" t="s">
        <v>51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3"/>
    </row>
    <row r="41" spans="1:11" ht="12.75">
      <c r="A41" s="21"/>
      <c r="B41" s="20"/>
      <c r="C41" s="15" t="s">
        <v>83</v>
      </c>
      <c r="D41" s="7">
        <f aca="true" t="shared" si="8" ref="D41:K41">SUM(D42:D43)</f>
        <v>45</v>
      </c>
      <c r="E41" s="7">
        <f t="shared" si="8"/>
        <v>30</v>
      </c>
      <c r="F41" s="7">
        <f t="shared" si="8"/>
        <v>30</v>
      </c>
      <c r="G41" s="7">
        <f t="shared" si="8"/>
        <v>0</v>
      </c>
      <c r="H41" s="7">
        <f t="shared" si="8"/>
        <v>105</v>
      </c>
      <c r="I41" s="7">
        <f t="shared" si="8"/>
        <v>115</v>
      </c>
      <c r="J41" s="7">
        <f t="shared" si="8"/>
        <v>220</v>
      </c>
      <c r="K41" s="46">
        <f t="shared" si="8"/>
        <v>8</v>
      </c>
    </row>
    <row r="42" spans="1:11" ht="12.75">
      <c r="A42" s="21"/>
      <c r="B42" s="76" t="s">
        <v>16</v>
      </c>
      <c r="C42" s="70" t="s">
        <v>84</v>
      </c>
      <c r="D42" s="19">
        <v>15</v>
      </c>
      <c r="E42" s="19">
        <v>15</v>
      </c>
      <c r="F42" s="19">
        <v>15</v>
      </c>
      <c r="G42" s="19"/>
      <c r="H42" s="30">
        <f>SUM(D42:G42)</f>
        <v>45</v>
      </c>
      <c r="I42" s="27">
        <v>55</v>
      </c>
      <c r="J42" s="27">
        <f>H42+I42</f>
        <v>100</v>
      </c>
      <c r="K42" s="45">
        <v>4</v>
      </c>
    </row>
    <row r="43" spans="1:11" ht="12.75">
      <c r="A43" s="21"/>
      <c r="B43" s="76" t="s">
        <v>17</v>
      </c>
      <c r="C43" s="70" t="s">
        <v>85</v>
      </c>
      <c r="D43" s="19">
        <v>30</v>
      </c>
      <c r="E43" s="19">
        <v>15</v>
      </c>
      <c r="F43" s="19">
        <v>15</v>
      </c>
      <c r="G43" s="19"/>
      <c r="H43" s="30">
        <f>SUM(D43:G43)</f>
        <v>60</v>
      </c>
      <c r="I43" s="27">
        <v>60</v>
      </c>
      <c r="J43" s="27">
        <f>H43+I43</f>
        <v>120</v>
      </c>
      <c r="K43" s="45">
        <v>4</v>
      </c>
    </row>
    <row r="44" spans="1:11" ht="25.5">
      <c r="A44" s="17"/>
      <c r="B44" s="20"/>
      <c r="C44" s="36" t="s">
        <v>90</v>
      </c>
      <c r="D44" s="7">
        <f>SUM(D45:D47)</f>
        <v>45</v>
      </c>
      <c r="E44" s="7">
        <f aca="true" t="shared" si="9" ref="E44:K44">SUM(E45:E47)</f>
        <v>30</v>
      </c>
      <c r="F44" s="7">
        <f t="shared" si="9"/>
        <v>25</v>
      </c>
      <c r="G44" s="7">
        <f t="shared" si="9"/>
        <v>0</v>
      </c>
      <c r="H44" s="7">
        <f t="shared" si="9"/>
        <v>100</v>
      </c>
      <c r="I44" s="7">
        <f t="shared" si="9"/>
        <v>300</v>
      </c>
      <c r="J44" s="7">
        <f t="shared" si="9"/>
        <v>400</v>
      </c>
      <c r="K44" s="49">
        <f t="shared" si="9"/>
        <v>16</v>
      </c>
    </row>
    <row r="45" spans="1:11" ht="12.75">
      <c r="A45" s="17"/>
      <c r="B45" s="76" t="s">
        <v>18</v>
      </c>
      <c r="C45" s="60" t="s">
        <v>86</v>
      </c>
      <c r="D45" s="19">
        <v>15</v>
      </c>
      <c r="E45" s="19">
        <v>15</v>
      </c>
      <c r="F45" s="19">
        <v>15</v>
      </c>
      <c r="G45" s="19"/>
      <c r="H45" s="26">
        <f>SUM(D45:G45)</f>
        <v>45</v>
      </c>
      <c r="I45" s="27">
        <v>155</v>
      </c>
      <c r="J45" s="27">
        <f>H45+I45</f>
        <v>200</v>
      </c>
      <c r="K45" s="45">
        <v>8</v>
      </c>
    </row>
    <row r="46" spans="1:11" ht="12.75">
      <c r="A46" s="17"/>
      <c r="B46" s="76" t="s">
        <v>19</v>
      </c>
      <c r="C46" s="60" t="s">
        <v>87</v>
      </c>
      <c r="D46" s="19">
        <v>15</v>
      </c>
      <c r="E46" s="19">
        <v>15</v>
      </c>
      <c r="F46" s="19">
        <v>10</v>
      </c>
      <c r="G46" s="19"/>
      <c r="H46" s="26">
        <f>SUM(D46:G46)</f>
        <v>40</v>
      </c>
      <c r="I46" s="27">
        <v>60</v>
      </c>
      <c r="J46" s="27">
        <f>H46+I46</f>
        <v>100</v>
      </c>
      <c r="K46" s="45">
        <v>4</v>
      </c>
    </row>
    <row r="47" spans="1:11" ht="15.75">
      <c r="A47" s="17"/>
      <c r="B47" s="76" t="s">
        <v>20</v>
      </c>
      <c r="C47" s="80" t="s">
        <v>88</v>
      </c>
      <c r="D47" s="30">
        <v>15</v>
      </c>
      <c r="E47" s="30">
        <v>0</v>
      </c>
      <c r="F47" s="30">
        <v>0</v>
      </c>
      <c r="G47" s="30"/>
      <c r="H47" s="26">
        <f>SUM(D47:G47)</f>
        <v>15</v>
      </c>
      <c r="I47" s="30">
        <v>85</v>
      </c>
      <c r="J47" s="27">
        <f>H47+I47</f>
        <v>100</v>
      </c>
      <c r="K47" s="45">
        <v>4</v>
      </c>
    </row>
    <row r="48" spans="1:14" ht="12.75">
      <c r="A48" s="17"/>
      <c r="B48" s="20"/>
      <c r="C48" s="69" t="s">
        <v>54</v>
      </c>
      <c r="D48" s="7">
        <f aca="true" t="shared" si="10" ref="D48:K48">SUM(D49:D49)</f>
        <v>0</v>
      </c>
      <c r="E48" s="7">
        <f t="shared" si="10"/>
        <v>90</v>
      </c>
      <c r="F48" s="7">
        <f t="shared" si="10"/>
        <v>0</v>
      </c>
      <c r="G48" s="7">
        <f t="shared" si="10"/>
        <v>0</v>
      </c>
      <c r="H48" s="7">
        <f t="shared" si="10"/>
        <v>90</v>
      </c>
      <c r="I48" s="7">
        <f t="shared" si="10"/>
        <v>90</v>
      </c>
      <c r="J48" s="7">
        <f t="shared" si="10"/>
        <v>180</v>
      </c>
      <c r="K48" s="49">
        <f t="shared" si="10"/>
        <v>6</v>
      </c>
      <c r="N48" s="75" t="s">
        <v>1</v>
      </c>
    </row>
    <row r="49" spans="1:11" ht="12.75">
      <c r="A49" s="17"/>
      <c r="B49" s="77" t="s">
        <v>21</v>
      </c>
      <c r="C49" s="65" t="s">
        <v>74</v>
      </c>
      <c r="D49" s="19"/>
      <c r="E49" s="19">
        <v>90</v>
      </c>
      <c r="F49" s="19"/>
      <c r="G49" s="19"/>
      <c r="H49" s="26">
        <f>SUM(D49:G49)</f>
        <v>90</v>
      </c>
      <c r="I49" s="27">
        <v>90</v>
      </c>
      <c r="J49" s="28">
        <f>H49+I49</f>
        <v>180</v>
      </c>
      <c r="K49" s="45">
        <v>6</v>
      </c>
    </row>
    <row r="50" spans="1:11" ht="13.5" thickBot="1">
      <c r="A50" s="94" t="s">
        <v>48</v>
      </c>
      <c r="B50" s="95"/>
      <c r="C50" s="96"/>
      <c r="D50" s="50">
        <f>SUM(D41,D44,D48)</f>
        <v>90</v>
      </c>
      <c r="E50" s="50">
        <f aca="true" t="shared" si="11" ref="E50:K50">SUM(E41,E44,E48)</f>
        <v>150</v>
      </c>
      <c r="F50" s="50">
        <f t="shared" si="11"/>
        <v>55</v>
      </c>
      <c r="G50" s="50">
        <f t="shared" si="11"/>
        <v>0</v>
      </c>
      <c r="H50" s="50">
        <f t="shared" si="11"/>
        <v>295</v>
      </c>
      <c r="I50" s="50">
        <f t="shared" si="11"/>
        <v>505</v>
      </c>
      <c r="J50" s="50">
        <f t="shared" si="11"/>
        <v>800</v>
      </c>
      <c r="K50" s="52">
        <f t="shared" si="11"/>
        <v>30</v>
      </c>
    </row>
    <row r="51" spans="1:11" ht="13.5" thickBot="1">
      <c r="A51" s="106" t="s">
        <v>59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8"/>
    </row>
    <row r="52" spans="1:11" ht="12.75">
      <c r="A52" s="114" t="s">
        <v>51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6"/>
    </row>
    <row r="53" spans="1:11" ht="12.75">
      <c r="A53" s="5"/>
      <c r="B53" s="10"/>
      <c r="C53" s="15" t="s">
        <v>92</v>
      </c>
      <c r="D53" s="7">
        <f aca="true" t="shared" si="12" ref="D53:K53">SUM(D54:D54)</f>
        <v>15</v>
      </c>
      <c r="E53" s="7">
        <f t="shared" si="12"/>
        <v>15</v>
      </c>
      <c r="F53" s="7">
        <f t="shared" si="12"/>
        <v>15</v>
      </c>
      <c r="G53" s="7">
        <f t="shared" si="12"/>
        <v>0</v>
      </c>
      <c r="H53" s="7">
        <f t="shared" si="12"/>
        <v>45</v>
      </c>
      <c r="I53" s="7">
        <f t="shared" si="12"/>
        <v>55</v>
      </c>
      <c r="J53" s="7">
        <f t="shared" si="12"/>
        <v>100</v>
      </c>
      <c r="K53" s="53">
        <f t="shared" si="12"/>
        <v>4</v>
      </c>
    </row>
    <row r="54" spans="1:11" ht="12.75">
      <c r="A54" s="21"/>
      <c r="B54" s="76" t="s">
        <v>22</v>
      </c>
      <c r="C54" s="60" t="s">
        <v>91</v>
      </c>
      <c r="D54" s="19">
        <v>15</v>
      </c>
      <c r="E54" s="19">
        <v>15</v>
      </c>
      <c r="F54" s="19">
        <v>15</v>
      </c>
      <c r="G54" s="19"/>
      <c r="H54" s="30">
        <f>SUM(D54:G54)</f>
        <v>45</v>
      </c>
      <c r="I54" s="27">
        <v>55</v>
      </c>
      <c r="J54" s="27">
        <f>H54+I54</f>
        <v>100</v>
      </c>
      <c r="K54" s="45">
        <v>4</v>
      </c>
    </row>
    <row r="55" spans="1:11" ht="25.5">
      <c r="A55" s="21"/>
      <c r="B55" s="22"/>
      <c r="C55" s="14" t="s">
        <v>96</v>
      </c>
      <c r="D55" s="39">
        <f>SUM(D56:D58)</f>
        <v>90</v>
      </c>
      <c r="E55" s="39">
        <f aca="true" t="shared" si="13" ref="E55:K55">SUM(E56:E58)</f>
        <v>45</v>
      </c>
      <c r="F55" s="39">
        <f t="shared" si="13"/>
        <v>45</v>
      </c>
      <c r="G55" s="39">
        <f t="shared" si="13"/>
        <v>0</v>
      </c>
      <c r="H55" s="39">
        <f t="shared" si="13"/>
        <v>180</v>
      </c>
      <c r="I55" s="39">
        <f t="shared" si="13"/>
        <v>300</v>
      </c>
      <c r="J55" s="39">
        <f t="shared" si="13"/>
        <v>480</v>
      </c>
      <c r="K55" s="55">
        <f t="shared" si="13"/>
        <v>18</v>
      </c>
    </row>
    <row r="56" spans="1:11" ht="12.75">
      <c r="A56" s="21"/>
      <c r="B56" s="76" t="s">
        <v>23</v>
      </c>
      <c r="C56" s="89" t="s">
        <v>93</v>
      </c>
      <c r="D56" s="6">
        <v>30</v>
      </c>
      <c r="E56" s="6">
        <v>15</v>
      </c>
      <c r="F56" s="6">
        <v>15</v>
      </c>
      <c r="G56" s="6"/>
      <c r="H56" s="37">
        <f>SUM(D56:G56)</f>
        <v>60</v>
      </c>
      <c r="I56" s="30">
        <v>100</v>
      </c>
      <c r="J56" s="27">
        <f>H56+I56</f>
        <v>160</v>
      </c>
      <c r="K56" s="45">
        <v>6</v>
      </c>
    </row>
    <row r="57" spans="1:11" ht="12.75">
      <c r="A57" s="21"/>
      <c r="B57" s="79" t="s">
        <v>24</v>
      </c>
      <c r="C57" s="62" t="s">
        <v>94</v>
      </c>
      <c r="D57" s="6">
        <v>30</v>
      </c>
      <c r="E57" s="6">
        <v>15</v>
      </c>
      <c r="F57" s="6">
        <v>15</v>
      </c>
      <c r="G57" s="6"/>
      <c r="H57" s="37">
        <f>SUM(D57:G57)</f>
        <v>60</v>
      </c>
      <c r="I57" s="38">
        <v>100</v>
      </c>
      <c r="J57" s="27">
        <f>H57+I57</f>
        <v>160</v>
      </c>
      <c r="K57" s="45">
        <v>6</v>
      </c>
    </row>
    <row r="58" spans="1:11" ht="12.75">
      <c r="A58" s="21"/>
      <c r="B58" s="79" t="s">
        <v>25</v>
      </c>
      <c r="C58" s="64" t="s">
        <v>95</v>
      </c>
      <c r="D58" s="6">
        <v>30</v>
      </c>
      <c r="E58" s="6">
        <v>15</v>
      </c>
      <c r="F58" s="6">
        <v>15</v>
      </c>
      <c r="G58" s="6"/>
      <c r="H58" s="37">
        <f>SUM(D58:G58)</f>
        <v>60</v>
      </c>
      <c r="I58" s="27">
        <v>100</v>
      </c>
      <c r="J58" s="38">
        <f>H58+I58</f>
        <v>160</v>
      </c>
      <c r="K58" s="45">
        <v>6</v>
      </c>
    </row>
    <row r="59" spans="1:11" ht="12.75">
      <c r="A59" s="21"/>
      <c r="B59" s="22"/>
      <c r="C59" s="14" t="s">
        <v>97</v>
      </c>
      <c r="D59" s="39">
        <f aca="true" t="shared" si="14" ref="D59:K59">SUM(D60:D60)</f>
        <v>30</v>
      </c>
      <c r="E59" s="39">
        <f t="shared" si="14"/>
        <v>45</v>
      </c>
      <c r="F59" s="39">
        <f t="shared" si="14"/>
        <v>15</v>
      </c>
      <c r="G59" s="39">
        <f t="shared" si="14"/>
        <v>0</v>
      </c>
      <c r="H59" s="39">
        <f t="shared" si="14"/>
        <v>90</v>
      </c>
      <c r="I59" s="39">
        <f t="shared" si="14"/>
        <v>110</v>
      </c>
      <c r="J59" s="39">
        <f t="shared" si="14"/>
        <v>200</v>
      </c>
      <c r="K59" s="55">
        <f t="shared" si="14"/>
        <v>8</v>
      </c>
    </row>
    <row r="60" spans="1:11" ht="12.75">
      <c r="A60" s="21"/>
      <c r="B60" s="79" t="s">
        <v>26</v>
      </c>
      <c r="C60" s="62" t="s">
        <v>98</v>
      </c>
      <c r="D60" s="6">
        <v>30</v>
      </c>
      <c r="E60" s="6">
        <v>45</v>
      </c>
      <c r="F60" s="6">
        <v>15</v>
      </c>
      <c r="G60" s="6"/>
      <c r="H60" s="37">
        <f>SUM(D60:G60)</f>
        <v>90</v>
      </c>
      <c r="I60" s="30">
        <v>110</v>
      </c>
      <c r="J60" s="27">
        <f>H60+I60</f>
        <v>200</v>
      </c>
      <c r="K60" s="45">
        <v>8</v>
      </c>
    </row>
    <row r="61" spans="1:11" ht="13.5" thickBot="1">
      <c r="A61" s="94" t="s">
        <v>48</v>
      </c>
      <c r="B61" s="95"/>
      <c r="C61" s="96"/>
      <c r="D61" s="51">
        <f aca="true" t="shared" si="15" ref="D61:K61">SUM(D53,D55,D59)</f>
        <v>135</v>
      </c>
      <c r="E61" s="51">
        <f t="shared" si="15"/>
        <v>105</v>
      </c>
      <c r="F61" s="51">
        <f t="shared" si="15"/>
        <v>75</v>
      </c>
      <c r="G61" s="51">
        <f t="shared" si="15"/>
        <v>0</v>
      </c>
      <c r="H61" s="51">
        <f t="shared" si="15"/>
        <v>315</v>
      </c>
      <c r="I61" s="51">
        <f t="shared" si="15"/>
        <v>465</v>
      </c>
      <c r="J61" s="51">
        <f t="shared" si="15"/>
        <v>780</v>
      </c>
      <c r="K61" s="48">
        <f t="shared" si="15"/>
        <v>30</v>
      </c>
    </row>
    <row r="62" spans="1:11" ht="12.75">
      <c r="A62" s="103" t="s">
        <v>60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5"/>
    </row>
    <row r="63" spans="1:11" ht="12.75">
      <c r="A63" s="5"/>
      <c r="B63" s="11"/>
      <c r="C63" s="15" t="s">
        <v>60</v>
      </c>
      <c r="D63" s="7">
        <f>SUM(D64)</f>
        <v>0</v>
      </c>
      <c r="E63" s="7">
        <f aca="true" t="shared" si="16" ref="E63:K63">SUM(E64)</f>
        <v>0</v>
      </c>
      <c r="F63" s="7">
        <f t="shared" si="16"/>
        <v>0</v>
      </c>
      <c r="G63" s="7">
        <f t="shared" si="16"/>
        <v>30</v>
      </c>
      <c r="H63" s="7">
        <f t="shared" si="16"/>
        <v>30</v>
      </c>
      <c r="I63" s="7">
        <f t="shared" si="16"/>
        <v>150</v>
      </c>
      <c r="J63" s="7">
        <f t="shared" si="16"/>
        <v>180</v>
      </c>
      <c r="K63" s="53">
        <f t="shared" si="16"/>
        <v>6</v>
      </c>
    </row>
    <row r="64" spans="1:11" ht="12.75">
      <c r="A64" s="5"/>
      <c r="B64" s="90" t="s">
        <v>27</v>
      </c>
      <c r="C64" s="16" t="s">
        <v>60</v>
      </c>
      <c r="D64" s="19"/>
      <c r="E64" s="19"/>
      <c r="F64" s="19"/>
      <c r="G64" s="30">
        <v>30</v>
      </c>
      <c r="H64" s="30">
        <f>SUM(D64:G64)</f>
        <v>30</v>
      </c>
      <c r="I64" s="30">
        <v>150</v>
      </c>
      <c r="J64" s="28">
        <f>H64+I64</f>
        <v>180</v>
      </c>
      <c r="K64" s="45">
        <v>6</v>
      </c>
    </row>
    <row r="65" spans="1:11" ht="13.5" thickBot="1">
      <c r="A65" s="94" t="s">
        <v>48</v>
      </c>
      <c r="B65" s="95"/>
      <c r="C65" s="96"/>
      <c r="D65" s="51">
        <f>D63+SUM(D63,D64)</f>
        <v>0</v>
      </c>
      <c r="E65" s="51">
        <f aca="true" t="shared" si="17" ref="E65:J65">E63</f>
        <v>0</v>
      </c>
      <c r="F65" s="51">
        <f t="shared" si="17"/>
        <v>0</v>
      </c>
      <c r="G65" s="51">
        <f t="shared" si="17"/>
        <v>30</v>
      </c>
      <c r="H65" s="51">
        <f t="shared" si="17"/>
        <v>30</v>
      </c>
      <c r="I65" s="51">
        <f t="shared" si="17"/>
        <v>150</v>
      </c>
      <c r="J65" s="51">
        <f t="shared" si="17"/>
        <v>180</v>
      </c>
      <c r="K65" s="48">
        <f>K63</f>
        <v>6</v>
      </c>
    </row>
    <row r="66" spans="1:11" s="9" customFormat="1" ht="13.5" thickBot="1">
      <c r="A66" s="91" t="s">
        <v>61</v>
      </c>
      <c r="B66" s="92"/>
      <c r="C66" s="92"/>
      <c r="D66" s="92"/>
      <c r="E66" s="92"/>
      <c r="F66" s="92"/>
      <c r="G66" s="92"/>
      <c r="H66" s="92"/>
      <c r="I66" s="92"/>
      <c r="J66" s="92"/>
      <c r="K66" s="93"/>
    </row>
    <row r="67" spans="1:11" ht="12.75">
      <c r="A67" s="106" t="s">
        <v>62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8"/>
    </row>
    <row r="68" spans="1:11" ht="12.75">
      <c r="A68" s="111" t="s">
        <v>51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3"/>
    </row>
    <row r="69" spans="1:11" ht="12.75">
      <c r="A69" s="21"/>
      <c r="B69" s="20"/>
      <c r="C69" s="15" t="s">
        <v>99</v>
      </c>
      <c r="D69" s="7">
        <f>SUM(D70:D71)</f>
        <v>60</v>
      </c>
      <c r="E69" s="7">
        <f>SUM(E70:E71)</f>
        <v>60</v>
      </c>
      <c r="F69" s="7">
        <f>SUM(F70:F71)</f>
        <v>60</v>
      </c>
      <c r="G69" s="7">
        <v>0</v>
      </c>
      <c r="H69" s="8">
        <f>SUM(H70:H71)</f>
        <v>180</v>
      </c>
      <c r="I69" s="56">
        <f>SUM(I70:I71)</f>
        <v>320</v>
      </c>
      <c r="J69" s="24">
        <f>SUM(J70:J71)</f>
        <v>500</v>
      </c>
      <c r="K69" s="49">
        <f>SUM(K70:K71)</f>
        <v>20</v>
      </c>
    </row>
    <row r="70" spans="1:11" ht="12.75">
      <c r="A70" s="21"/>
      <c r="B70" s="76" t="s">
        <v>28</v>
      </c>
      <c r="C70" s="29" t="s">
        <v>100</v>
      </c>
      <c r="D70" s="30">
        <v>30</v>
      </c>
      <c r="E70" s="30">
        <v>30</v>
      </c>
      <c r="F70" s="30">
        <v>30</v>
      </c>
      <c r="G70" s="30"/>
      <c r="H70" s="40">
        <v>90</v>
      </c>
      <c r="I70" s="56">
        <v>160</v>
      </c>
      <c r="J70" s="24">
        <v>250</v>
      </c>
      <c r="K70" s="45">
        <v>10</v>
      </c>
    </row>
    <row r="71" spans="1:11" ht="23.25" customHeight="1">
      <c r="A71" s="21"/>
      <c r="B71" s="76" t="s">
        <v>29</v>
      </c>
      <c r="C71" s="29" t="s">
        <v>101</v>
      </c>
      <c r="D71" s="30">
        <v>30</v>
      </c>
      <c r="E71" s="30">
        <v>30</v>
      </c>
      <c r="F71" s="30">
        <v>30</v>
      </c>
      <c r="G71" s="30"/>
      <c r="H71" s="40">
        <v>90</v>
      </c>
      <c r="I71" s="56">
        <v>160</v>
      </c>
      <c r="J71" s="24">
        <v>250</v>
      </c>
      <c r="K71" s="45">
        <v>10</v>
      </c>
    </row>
    <row r="72" spans="1:11" ht="12.75">
      <c r="A72" s="2" t="s">
        <v>66</v>
      </c>
      <c r="B72" s="25"/>
      <c r="C72" s="61"/>
      <c r="D72" s="25"/>
      <c r="E72" s="25"/>
      <c r="F72" s="25"/>
      <c r="G72" s="25"/>
      <c r="H72" s="25"/>
      <c r="I72" s="25"/>
      <c r="J72" s="25"/>
      <c r="K72" s="54"/>
    </row>
    <row r="73" spans="1:11" ht="12.75">
      <c r="A73" s="21"/>
      <c r="B73" s="20"/>
      <c r="C73" s="15" t="s">
        <v>102</v>
      </c>
      <c r="D73" s="7">
        <v>30</v>
      </c>
      <c r="E73" s="7">
        <v>30</v>
      </c>
      <c r="F73" s="7">
        <v>30</v>
      </c>
      <c r="G73" s="7">
        <v>0</v>
      </c>
      <c r="H73" s="8">
        <v>90</v>
      </c>
      <c r="I73" s="56">
        <v>160</v>
      </c>
      <c r="J73" s="24">
        <v>250</v>
      </c>
      <c r="K73" s="49">
        <v>10</v>
      </c>
    </row>
    <row r="74" spans="1:11" ht="12.75">
      <c r="A74" s="21"/>
      <c r="B74" s="76" t="s">
        <v>30</v>
      </c>
      <c r="C74" s="29" t="s">
        <v>103</v>
      </c>
      <c r="D74" s="30">
        <v>30</v>
      </c>
      <c r="E74" s="30">
        <v>30</v>
      </c>
      <c r="F74" s="30">
        <v>30</v>
      </c>
      <c r="G74" s="30"/>
      <c r="H74" s="40">
        <v>90</v>
      </c>
      <c r="I74" s="56">
        <v>160</v>
      </c>
      <c r="J74" s="24">
        <v>250</v>
      </c>
      <c r="K74" s="45">
        <v>10</v>
      </c>
    </row>
    <row r="75" spans="1:11" ht="26.25" customHeight="1">
      <c r="A75" s="21"/>
      <c r="B75" s="20"/>
      <c r="C75" s="15" t="s">
        <v>104</v>
      </c>
      <c r="D75" s="7">
        <v>30</v>
      </c>
      <c r="E75" s="7">
        <v>30</v>
      </c>
      <c r="F75" s="7">
        <v>30</v>
      </c>
      <c r="G75" s="7">
        <v>0</v>
      </c>
      <c r="H75" s="8">
        <v>90</v>
      </c>
      <c r="I75" s="56">
        <v>160</v>
      </c>
      <c r="J75" s="24">
        <v>250</v>
      </c>
      <c r="K75" s="49">
        <v>10</v>
      </c>
    </row>
    <row r="76" spans="1:11" ht="12.75">
      <c r="A76" s="21"/>
      <c r="B76" s="76" t="s">
        <v>31</v>
      </c>
      <c r="C76" s="29" t="s">
        <v>105</v>
      </c>
      <c r="D76" s="30">
        <v>30</v>
      </c>
      <c r="E76" s="30">
        <v>30</v>
      </c>
      <c r="F76" s="30">
        <v>30</v>
      </c>
      <c r="G76" s="30"/>
      <c r="H76" s="40">
        <v>90</v>
      </c>
      <c r="I76" s="56">
        <v>160</v>
      </c>
      <c r="J76" s="24">
        <v>250</v>
      </c>
      <c r="K76" s="45">
        <v>10</v>
      </c>
    </row>
    <row r="77" spans="1:11" ht="12.75">
      <c r="A77" s="21"/>
      <c r="B77" s="20"/>
      <c r="C77" s="15" t="s">
        <v>106</v>
      </c>
      <c r="D77" s="7">
        <v>30</v>
      </c>
      <c r="E77" s="7">
        <v>30</v>
      </c>
      <c r="F77" s="7">
        <v>30</v>
      </c>
      <c r="G77" s="7">
        <v>0</v>
      </c>
      <c r="H77" s="8">
        <v>90</v>
      </c>
      <c r="I77" s="56">
        <v>160</v>
      </c>
      <c r="J77" s="24">
        <v>250</v>
      </c>
      <c r="K77" s="49">
        <v>10</v>
      </c>
    </row>
    <row r="78" spans="1:11" ht="12.75">
      <c r="A78" s="21"/>
      <c r="B78" s="76" t="s">
        <v>32</v>
      </c>
      <c r="C78" s="29" t="s">
        <v>107</v>
      </c>
      <c r="D78" s="30">
        <v>30</v>
      </c>
      <c r="E78" s="30">
        <v>30</v>
      </c>
      <c r="F78" s="30">
        <v>30</v>
      </c>
      <c r="G78" s="30"/>
      <c r="H78" s="40">
        <v>90</v>
      </c>
      <c r="I78" s="56">
        <v>160</v>
      </c>
      <c r="J78" s="24">
        <v>250</v>
      </c>
      <c r="K78" s="45">
        <v>10</v>
      </c>
    </row>
    <row r="79" spans="1:11" ht="12.75">
      <c r="A79" s="21"/>
      <c r="B79" s="20"/>
      <c r="C79" s="15" t="s">
        <v>108</v>
      </c>
      <c r="D79" s="7">
        <v>30</v>
      </c>
      <c r="E79" s="7">
        <v>30</v>
      </c>
      <c r="F79" s="7">
        <v>30</v>
      </c>
      <c r="G79" s="7">
        <v>0</v>
      </c>
      <c r="H79" s="8">
        <v>90</v>
      </c>
      <c r="I79" s="56">
        <v>160</v>
      </c>
      <c r="J79" s="24">
        <v>250</v>
      </c>
      <c r="K79" s="49">
        <v>10</v>
      </c>
    </row>
    <row r="80" spans="1:11" ht="12.75">
      <c r="A80" s="21"/>
      <c r="B80" s="76" t="s">
        <v>33</v>
      </c>
      <c r="C80" s="29" t="s">
        <v>109</v>
      </c>
      <c r="D80" s="30">
        <v>30</v>
      </c>
      <c r="E80" s="30">
        <v>30</v>
      </c>
      <c r="F80" s="30">
        <v>30</v>
      </c>
      <c r="G80" s="30"/>
      <c r="H80" s="40">
        <v>90</v>
      </c>
      <c r="I80" s="56">
        <v>160</v>
      </c>
      <c r="J80" s="24">
        <v>250</v>
      </c>
      <c r="K80" s="45">
        <v>10</v>
      </c>
    </row>
    <row r="81" spans="1:11" ht="26.25" customHeight="1">
      <c r="A81" s="21"/>
      <c r="B81" s="20"/>
      <c r="C81" s="15" t="s">
        <v>110</v>
      </c>
      <c r="D81" s="7">
        <v>30</v>
      </c>
      <c r="E81" s="7">
        <v>30</v>
      </c>
      <c r="F81" s="7">
        <v>30</v>
      </c>
      <c r="G81" s="7">
        <v>0</v>
      </c>
      <c r="H81" s="8">
        <v>90</v>
      </c>
      <c r="I81" s="56">
        <v>160</v>
      </c>
      <c r="J81" s="24">
        <v>250</v>
      </c>
      <c r="K81" s="49">
        <v>10</v>
      </c>
    </row>
    <row r="82" spans="1:11" ht="12.75">
      <c r="A82" s="21"/>
      <c r="B82" s="76" t="s">
        <v>34</v>
      </c>
      <c r="C82" s="29" t="s">
        <v>111</v>
      </c>
      <c r="D82" s="30">
        <v>30</v>
      </c>
      <c r="E82" s="30">
        <v>30</v>
      </c>
      <c r="F82" s="30">
        <v>30</v>
      </c>
      <c r="G82" s="30"/>
      <c r="H82" s="40">
        <v>90</v>
      </c>
      <c r="I82" s="56">
        <v>160</v>
      </c>
      <c r="J82" s="24">
        <v>250</v>
      </c>
      <c r="K82" s="45">
        <v>10</v>
      </c>
    </row>
    <row r="83" spans="1:11" ht="12.75">
      <c r="A83" s="21"/>
      <c r="B83" s="76"/>
      <c r="C83" s="15" t="s">
        <v>112</v>
      </c>
      <c r="D83" s="7">
        <v>30</v>
      </c>
      <c r="E83" s="7">
        <v>30</v>
      </c>
      <c r="F83" s="7">
        <v>30</v>
      </c>
      <c r="G83" s="7">
        <v>0</v>
      </c>
      <c r="H83" s="8">
        <v>90</v>
      </c>
      <c r="I83" s="56">
        <v>160</v>
      </c>
      <c r="J83" s="24">
        <v>250</v>
      </c>
      <c r="K83" s="49">
        <v>10</v>
      </c>
    </row>
    <row r="84" spans="1:11" ht="12.75">
      <c r="A84" s="21"/>
      <c r="B84" s="76" t="s">
        <v>35</v>
      </c>
      <c r="C84" s="29" t="s">
        <v>113</v>
      </c>
      <c r="D84" s="30">
        <v>30</v>
      </c>
      <c r="E84" s="30">
        <v>30</v>
      </c>
      <c r="F84" s="30">
        <v>30</v>
      </c>
      <c r="G84" s="30"/>
      <c r="H84" s="40">
        <v>90</v>
      </c>
      <c r="I84" s="56">
        <v>160</v>
      </c>
      <c r="J84" s="24">
        <v>250</v>
      </c>
      <c r="K84" s="45">
        <v>10</v>
      </c>
    </row>
    <row r="85" spans="1:11" ht="13.5" thickBot="1">
      <c r="A85" s="94" t="s">
        <v>48</v>
      </c>
      <c r="B85" s="95"/>
      <c r="C85" s="96"/>
      <c r="D85" s="51">
        <f>SUM(D69,D73)</f>
        <v>90</v>
      </c>
      <c r="E85" s="51">
        <f aca="true" t="shared" si="18" ref="E85:K85">SUM(E69,E73)</f>
        <v>90</v>
      </c>
      <c r="F85" s="51">
        <f t="shared" si="18"/>
        <v>90</v>
      </c>
      <c r="G85" s="51">
        <f t="shared" si="18"/>
        <v>0</v>
      </c>
      <c r="H85" s="51">
        <f t="shared" si="18"/>
        <v>270</v>
      </c>
      <c r="I85" s="51">
        <f t="shared" si="18"/>
        <v>480</v>
      </c>
      <c r="J85" s="51">
        <f t="shared" si="18"/>
        <v>750</v>
      </c>
      <c r="K85" s="51">
        <f t="shared" si="18"/>
        <v>30</v>
      </c>
    </row>
    <row r="86" spans="1:11" ht="12.75">
      <c r="A86" s="97" t="s">
        <v>63</v>
      </c>
      <c r="B86" s="98"/>
      <c r="C86" s="98"/>
      <c r="D86" s="98"/>
      <c r="E86" s="98"/>
      <c r="F86" s="98"/>
      <c r="G86" s="98"/>
      <c r="H86" s="98"/>
      <c r="I86" s="98"/>
      <c r="J86" s="98"/>
      <c r="K86" s="99"/>
    </row>
    <row r="87" spans="1:11" ht="12.75">
      <c r="A87" s="111" t="s">
        <v>51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3"/>
    </row>
    <row r="88" spans="1:11" ht="12.75">
      <c r="A88" s="17"/>
      <c r="B88" s="20"/>
      <c r="C88" s="15" t="s">
        <v>114</v>
      </c>
      <c r="D88" s="7">
        <f>SUM(D89)</f>
        <v>30</v>
      </c>
      <c r="E88" s="7">
        <f aca="true" t="shared" si="19" ref="E88:K88">SUM(E89:E89)</f>
        <v>30</v>
      </c>
      <c r="F88" s="7">
        <f t="shared" si="19"/>
        <v>30</v>
      </c>
      <c r="G88" s="7">
        <f t="shared" si="19"/>
        <v>0</v>
      </c>
      <c r="H88" s="7">
        <f t="shared" si="19"/>
        <v>90</v>
      </c>
      <c r="I88" s="7">
        <f t="shared" si="19"/>
        <v>160</v>
      </c>
      <c r="J88" s="7">
        <f t="shared" si="19"/>
        <v>250</v>
      </c>
      <c r="K88" s="49">
        <f t="shared" si="19"/>
        <v>10</v>
      </c>
    </row>
    <row r="89" spans="1:11" ht="12.75">
      <c r="A89" s="17"/>
      <c r="B89" s="76" t="s">
        <v>36</v>
      </c>
      <c r="C89" s="60" t="s">
        <v>115</v>
      </c>
      <c r="D89" s="30">
        <v>30</v>
      </c>
      <c r="E89" s="30">
        <v>30</v>
      </c>
      <c r="F89" s="30">
        <v>30</v>
      </c>
      <c r="G89" s="30"/>
      <c r="H89" s="40">
        <v>90</v>
      </c>
      <c r="I89" s="73">
        <v>160</v>
      </c>
      <c r="J89" s="74">
        <v>250</v>
      </c>
      <c r="K89" s="45">
        <v>10</v>
      </c>
    </row>
    <row r="90" spans="1:11" ht="12.75">
      <c r="A90" s="17"/>
      <c r="B90" s="20"/>
      <c r="C90" s="69" t="s">
        <v>58</v>
      </c>
      <c r="D90" s="7">
        <f aca="true" t="shared" si="20" ref="D90:K90">SUM(D91:D91)</f>
        <v>0</v>
      </c>
      <c r="E90" s="7">
        <f t="shared" si="20"/>
        <v>75</v>
      </c>
      <c r="F90" s="7">
        <f t="shared" si="20"/>
        <v>0</v>
      </c>
      <c r="G90" s="7">
        <f t="shared" si="20"/>
        <v>0</v>
      </c>
      <c r="H90" s="7">
        <f t="shared" si="20"/>
        <v>75</v>
      </c>
      <c r="I90" s="7">
        <f t="shared" si="20"/>
        <v>90</v>
      </c>
      <c r="J90" s="7">
        <f t="shared" si="20"/>
        <v>165</v>
      </c>
      <c r="K90" s="49">
        <f t="shared" si="20"/>
        <v>5</v>
      </c>
    </row>
    <row r="91" spans="1:11" ht="12.75">
      <c r="A91" s="17"/>
      <c r="B91" s="90" t="s">
        <v>37</v>
      </c>
      <c r="C91" s="65" t="s">
        <v>74</v>
      </c>
      <c r="D91" s="19"/>
      <c r="E91" s="19">
        <v>75</v>
      </c>
      <c r="F91" s="19"/>
      <c r="G91" s="19"/>
      <c r="H91" s="26">
        <f>SUM(D91:G91)</f>
        <v>75</v>
      </c>
      <c r="I91" s="27">
        <v>90</v>
      </c>
      <c r="J91" s="28">
        <f>H91+I91</f>
        <v>165</v>
      </c>
      <c r="K91" s="45">
        <v>5</v>
      </c>
    </row>
    <row r="92" spans="1:11" ht="12.75">
      <c r="A92" s="17"/>
      <c r="B92" s="20"/>
      <c r="C92" s="15" t="s">
        <v>116</v>
      </c>
      <c r="D92" s="7">
        <f aca="true" t="shared" si="21" ref="D92:K92">SUM(D93:D93)</f>
        <v>0</v>
      </c>
      <c r="E92" s="7">
        <f t="shared" si="21"/>
        <v>30</v>
      </c>
      <c r="F92" s="7">
        <f t="shared" si="21"/>
        <v>30</v>
      </c>
      <c r="G92" s="7">
        <f t="shared" si="21"/>
        <v>0</v>
      </c>
      <c r="H92" s="7">
        <f t="shared" si="21"/>
        <v>60</v>
      </c>
      <c r="I92" s="7">
        <f t="shared" si="21"/>
        <v>65</v>
      </c>
      <c r="J92" s="7">
        <f t="shared" si="21"/>
        <v>125</v>
      </c>
      <c r="K92" s="49">
        <f t="shared" si="21"/>
        <v>5</v>
      </c>
    </row>
    <row r="93" spans="1:11" ht="12.75">
      <c r="A93" s="17"/>
      <c r="B93" s="79" t="s">
        <v>38</v>
      </c>
      <c r="C93" s="60" t="s">
        <v>117</v>
      </c>
      <c r="D93" s="19"/>
      <c r="E93" s="19">
        <v>30</v>
      </c>
      <c r="F93" s="19">
        <v>30</v>
      </c>
      <c r="G93" s="19"/>
      <c r="H93" s="26">
        <f>SUM(D93:G93)</f>
        <v>60</v>
      </c>
      <c r="I93" s="30">
        <v>65</v>
      </c>
      <c r="J93" s="26">
        <f>H93+I93</f>
        <v>125</v>
      </c>
      <c r="K93" s="45">
        <v>5</v>
      </c>
    </row>
    <row r="94" spans="1:11" ht="12.75">
      <c r="A94" s="17"/>
      <c r="B94" s="20"/>
      <c r="C94" s="15" t="s">
        <v>76</v>
      </c>
      <c r="D94" s="7"/>
      <c r="E94" s="7"/>
      <c r="F94" s="7"/>
      <c r="G94" s="7"/>
      <c r="H94" s="8"/>
      <c r="I94" s="3">
        <v>250</v>
      </c>
      <c r="J94" s="23">
        <v>250</v>
      </c>
      <c r="K94" s="49">
        <v>10</v>
      </c>
    </row>
    <row r="95" spans="1:11" ht="12.75">
      <c r="A95" s="17"/>
      <c r="B95" s="20"/>
      <c r="C95" s="83" t="s">
        <v>65</v>
      </c>
      <c r="D95" s="7"/>
      <c r="E95" s="7"/>
      <c r="F95" s="7"/>
      <c r="G95" s="7"/>
      <c r="H95" s="8"/>
      <c r="I95" s="84">
        <v>250</v>
      </c>
      <c r="J95" s="85">
        <v>250</v>
      </c>
      <c r="K95" s="45">
        <v>10</v>
      </c>
    </row>
    <row r="96" spans="1:11" ht="13.5" thickBot="1">
      <c r="A96" s="94" t="s">
        <v>48</v>
      </c>
      <c r="B96" s="109"/>
      <c r="C96" s="110"/>
      <c r="D96" s="71">
        <f aca="true" t="shared" si="22" ref="D96:K96">SUM(D88,D90,D92,D94)</f>
        <v>30</v>
      </c>
      <c r="E96" s="71">
        <f t="shared" si="22"/>
        <v>135</v>
      </c>
      <c r="F96" s="71">
        <f t="shared" si="22"/>
        <v>60</v>
      </c>
      <c r="G96" s="71">
        <f t="shared" si="22"/>
        <v>0</v>
      </c>
      <c r="H96" s="71">
        <f t="shared" si="22"/>
        <v>225</v>
      </c>
      <c r="I96" s="71">
        <f t="shared" si="22"/>
        <v>565</v>
      </c>
      <c r="J96" s="71">
        <f t="shared" si="22"/>
        <v>790</v>
      </c>
      <c r="K96" s="71">
        <f t="shared" si="22"/>
        <v>30</v>
      </c>
    </row>
    <row r="97" spans="1:11" ht="13.5" thickBot="1">
      <c r="A97" s="100" t="s">
        <v>64</v>
      </c>
      <c r="B97" s="101"/>
      <c r="C97" s="101"/>
      <c r="D97" s="41">
        <f aca="true" t="shared" si="23" ref="D97:K97">D24+D33+D37+D50+D61+D65+D85+D96</f>
        <v>540</v>
      </c>
      <c r="E97" s="41">
        <f t="shared" si="23"/>
        <v>765</v>
      </c>
      <c r="F97" s="41">
        <f t="shared" si="23"/>
        <v>445</v>
      </c>
      <c r="G97" s="41">
        <f t="shared" si="23"/>
        <v>60</v>
      </c>
      <c r="H97" s="41">
        <f t="shared" si="23"/>
        <v>1810</v>
      </c>
      <c r="I97" s="41">
        <f t="shared" si="23"/>
        <v>3230</v>
      </c>
      <c r="J97" s="41">
        <f t="shared" si="23"/>
        <v>5040</v>
      </c>
      <c r="K97" s="57">
        <f t="shared" si="23"/>
        <v>192</v>
      </c>
    </row>
    <row r="99" ht="12.75">
      <c r="B99" s="58" t="s">
        <v>72</v>
      </c>
    </row>
    <row r="100" spans="2:3" ht="12.75">
      <c r="B100" s="59"/>
      <c r="C100" s="86" t="s">
        <v>70</v>
      </c>
    </row>
    <row r="101" spans="2:3" ht="12.75">
      <c r="B101" s="58"/>
      <c r="C101" s="86" t="s">
        <v>71</v>
      </c>
    </row>
    <row r="102" ht="12.75">
      <c r="B102" s="59"/>
    </row>
    <row r="103" ht="12.75">
      <c r="B103" s="59"/>
    </row>
    <row r="104" ht="12.75">
      <c r="B104" s="59"/>
    </row>
    <row r="105" ht="12.75">
      <c r="B105" s="59"/>
    </row>
  </sheetData>
  <sheetProtection/>
  <mergeCells count="39">
    <mergeCell ref="A2:K2"/>
    <mergeCell ref="A3:K3"/>
    <mergeCell ref="A4:K4"/>
    <mergeCell ref="A10:A11"/>
    <mergeCell ref="B10:B11"/>
    <mergeCell ref="C10:C11"/>
    <mergeCell ref="D10:H10"/>
    <mergeCell ref="I10:I11"/>
    <mergeCell ref="J10:J11"/>
    <mergeCell ref="K10:K11"/>
    <mergeCell ref="A39:K39"/>
    <mergeCell ref="A40:K40"/>
    <mergeCell ref="A13:K13"/>
    <mergeCell ref="A14:K14"/>
    <mergeCell ref="A15:K15"/>
    <mergeCell ref="A26:K26"/>
    <mergeCell ref="A24:C24"/>
    <mergeCell ref="A25:K25"/>
    <mergeCell ref="A37:C37"/>
    <mergeCell ref="A50:C50"/>
    <mergeCell ref="A51:K51"/>
    <mergeCell ref="A96:C96"/>
    <mergeCell ref="A67:K67"/>
    <mergeCell ref="A68:K68"/>
    <mergeCell ref="A87:K87"/>
    <mergeCell ref="A52:K52"/>
    <mergeCell ref="A61:C61"/>
    <mergeCell ref="A65:C65"/>
    <mergeCell ref="A62:K62"/>
    <mergeCell ref="A66:K66"/>
    <mergeCell ref="A85:C85"/>
    <mergeCell ref="A86:K86"/>
    <mergeCell ref="A97:C97"/>
    <mergeCell ref="A6:K6"/>
    <mergeCell ref="A7:K7"/>
    <mergeCell ref="A8:K8"/>
    <mergeCell ref="A33:C33"/>
    <mergeCell ref="A34:K34"/>
    <mergeCell ref="A38:K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ani chelishvili</cp:lastModifiedBy>
  <cp:lastPrinted>2011-05-30T12:12:58Z</cp:lastPrinted>
  <dcterms:created xsi:type="dcterms:W3CDTF">2007-08-02T21:17:52Z</dcterms:created>
  <dcterms:modified xsi:type="dcterms:W3CDTF">2016-09-22T07:21:06Z</dcterms:modified>
  <cp:category/>
  <cp:version/>
  <cp:contentType/>
  <cp:contentStatus/>
</cp:coreProperties>
</file>